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1"/>
  </bookViews>
  <sheets>
    <sheet name="Variances" sheetId="1" r:id="rId1"/>
    <sheet name="Explanation" sheetId="2" r:id="rId2"/>
    <sheet name="Reserves" sheetId="3" r:id="rId3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<sst xmlns="http://schemas.openxmlformats.org/spreadsheetml/2006/main" count="109" uniqueCount="90">
  <si>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</si>
  <si>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</si>
  <si>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</si>
  <si>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</si>
  <si>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</si>
  <si>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</si>
  <si>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</si>
  <si>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</si>
  <si>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</si>
  <si>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</si>
  <si>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</si>
  <si>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</si>
  <si>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</si>
  <si>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</si>
  <si>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</si>
  <si>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</si>
  <si>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</si>
  <si>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</si>
  <si>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</si>
  <si>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</si>
  <si>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</si>
  <si>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</si>
  <si>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</si>
  <si>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</si>
  <si>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</si>
  <si>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</si>
  <si>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</si>
  <si>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</si>
  <si>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</si>
  <si>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</si>
  <si>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</si>
  <si>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</si>
  <si>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</si>
  <si>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</si>
  <si>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</si>
  <si>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</si>
  <si>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</si>
  <si>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</si>
  <si>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</si>
  <si>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</si>
  <si>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SEE PAGE 2</t>
  </si>
  <si>
    <t>3 TOTAL OTHER RECEIPTS</t>
  </si>
  <si>
    <t>DIFFERENCE</t>
  </si>
  <si>
    <t>NOTES</t>
  </si>
  <si>
    <t>ALLOTMENT RENTS</t>
  </si>
  <si>
    <t>Timing of allotment rents received.</t>
  </si>
  <si>
    <t>BANK INTEREST</t>
  </si>
  <si>
    <t>WAYLEAVE PAYMENT</t>
  </si>
  <si>
    <t>no change</t>
  </si>
  <si>
    <t>CIL</t>
  </si>
  <si>
    <t>HMCEF GRANT</t>
  </si>
  <si>
    <t>DONATION</t>
  </si>
  <si>
    <t>DONANTION - OLD FOOTBALL FIELD</t>
  </si>
  <si>
    <t>GRANTS FOR BENCHES - OLD FOOTBALL FIELD</t>
  </si>
  <si>
    <t>GRANT - CK PHONE BOX TRAIL</t>
  </si>
  <si>
    <t>VAT</t>
  </si>
  <si>
    <t>Bank interest rates gone up significantly</t>
  </si>
  <si>
    <t>More CIL received in 2022/23</t>
  </si>
  <si>
    <t>MILEAGE REFUND</t>
  </si>
  <si>
    <t>Mileage rate changed, Clerk reimbursed council</t>
  </si>
  <si>
    <t>Project in 2023 for Coronation</t>
  </si>
  <si>
    <t>No general donations received in 2022/23</t>
  </si>
  <si>
    <t>This project completed in 2021/22</t>
  </si>
  <si>
    <t>This project received grant income only in 2021/22</t>
  </si>
  <si>
    <t>More VAT reclaimed in 2022/23, as spent more</t>
  </si>
  <si>
    <t>TIDY TEIGNBRIDGE GRANT</t>
  </si>
  <si>
    <t>New Grant for 2022/23</t>
  </si>
  <si>
    <t>TEIGNBRIDGE GRANT WOODEN GAZEBO / DEER FENCING</t>
  </si>
  <si>
    <t>New Project for 2022/23</t>
  </si>
  <si>
    <t>DEVON COUNTY COUNCIL LOCALITY BUDGET GRANT (bus stop benches)</t>
  </si>
  <si>
    <t>CORONATION SPONSORSHIP - DONATIONS FOR LAMP POST SIGNS</t>
  </si>
  <si>
    <t>6 ALL OTHER PAYMENTS</t>
  </si>
  <si>
    <t>TEIGNBRIDGE COUNCILLORS COMMUNITY GRANT (bus stop benches)</t>
  </si>
  <si>
    <t>ADMINISTRATION</t>
  </si>
  <si>
    <t>ALLOTMENTS</t>
  </si>
  <si>
    <t>CHAIRMAN'S ALLOWANCE</t>
  </si>
  <si>
    <t>GRANTS AWARDED</t>
  </si>
  <si>
    <t>GROUNDS MAINTENANCE</t>
  </si>
  <si>
    <t>PARISH LENGTHSMAN</t>
  </si>
  <si>
    <t>PARKS AND OPEN SPACES</t>
  </si>
  <si>
    <t>S137 - Defibs, Wreaths, Christmas Community Event</t>
  </si>
  <si>
    <t>VAT RECLAIMED</t>
  </si>
  <si>
    <t>Very similar</t>
  </si>
  <si>
    <t>Included Medals for Jubilee bought in 21/22</t>
  </si>
  <si>
    <t>Additional Grant awarded 2022/23</t>
  </si>
  <si>
    <t>Different weather, less needed doing 21/22</t>
  </si>
  <si>
    <t>Similar, hasd to purchase defib kits 22/23</t>
  </si>
  <si>
    <t>DONATION REFUND (Paid to us by mistake, so refunded)</t>
  </si>
  <si>
    <t>Only happened in 21/22</t>
  </si>
  <si>
    <t>Invested in Weldmesh fencing 2022/23 £8645.60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</si>
</sst>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_ ;[Red]\-0.00\ "/>
    <numFmt numFmtId="169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3" fontId="51" fillId="0" borderId="0" xfId="0" applyNumberFormat="1" applyFont="1" applyAlignment="1">
      <alignment/>
    </xf>
    <xf numFmtId="10" fontId="51" fillId="0" borderId="0" xfId="0" applyNumberFormat="1" applyFont="1" applyAlignment="1">
      <alignment/>
    </xf>
    <xf numFmtId="0" fontId="51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51" fillId="35" borderId="11" xfId="0" applyFont="1" applyFill="1" applyBorder="1" applyAlignment="1">
      <alignment wrapText="1"/>
    </xf>
    <xf numFmtId="0" fontId="52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11" xfId="0" applyFont="1" applyBorder="1" applyAlignment="1">
      <alignment wrapText="1"/>
    </xf>
    <xf numFmtId="0" fontId="51" fillId="36" borderId="11" xfId="0" applyFont="1" applyFill="1" applyBorder="1" applyAlignment="1">
      <alignment wrapText="1"/>
    </xf>
    <xf numFmtId="0" fontId="51" fillId="36" borderId="11" xfId="0" applyFont="1" applyFill="1" applyBorder="1" applyAlignment="1">
      <alignment wrapText="1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51" fillId="0" borderId="0" xfId="0" applyNumberFormat="1" applyFont="1" applyFill="1" applyAlignment="1">
      <alignment/>
    </xf>
    <xf numFmtId="0" fontId="51" fillId="0" borderId="0" xfId="0" applyFont="1" applyFill="1" applyAlignment="1">
      <alignment horizontal="center"/>
    </xf>
    <xf numFmtId="0" fontId="51" fillId="0" borderId="0" xfId="0" applyFont="1" applyBorder="1" applyAlignment="1">
      <alignment horizontal="center" wrapText="1"/>
    </xf>
    <xf numFmtId="0" fontId="53" fillId="37" borderId="11" xfId="0" applyFont="1" applyFill="1" applyBorder="1" applyAlignment="1">
      <alignment horizontal="center" wrapText="1"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Alignment="1">
      <alignment wrapText="1"/>
    </xf>
    <xf numFmtId="0" fontId="51" fillId="0" borderId="0" xfId="0" applyFont="1" applyFill="1" applyBorder="1" applyAlignment="1">
      <alignment horizontal="left" vertical="top" wrapText="1"/>
    </xf>
    <xf numFmtId="0" fontId="53" fillId="0" borderId="0" xfId="0" applyFont="1" applyAlignment="1">
      <alignment/>
    </xf>
    <xf numFmtId="0" fontId="51" fillId="0" borderId="0" xfId="0" applyFont="1" applyFill="1" applyAlignment="1">
      <alignment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left" vertical="center" indent="2"/>
    </xf>
    <xf numFmtId="0" fontId="49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9" fillId="0" borderId="13" xfId="0" applyFont="1" applyBorder="1" applyAlignment="1">
      <alignment/>
    </xf>
    <xf numFmtId="0" fontId="51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53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wrapText="1"/>
    </xf>
    <xf numFmtId="0" fontId="51" fillId="0" borderId="14" xfId="0" applyFont="1" applyBorder="1" applyAlignment="1">
      <alignment wrapText="1"/>
    </xf>
    <xf numFmtId="168" fontId="0" fillId="0" borderId="0" xfId="0" applyNumberFormat="1" applyAlignment="1">
      <alignment/>
    </xf>
    <xf numFmtId="168" fontId="49" fillId="0" borderId="0" xfId="0" applyNumberFormat="1" applyFont="1" applyAlignment="1">
      <alignment/>
    </xf>
    <xf numFmtId="0" fontId="58" fillId="0" borderId="0" xfId="0" applyFont="1" applyAlignment="1">
      <alignment/>
    </xf>
    <xf numFmtId="2" fontId="0" fillId="0" borderId="0" xfId="0" applyNumberFormat="1" applyAlignment="1">
      <alignment/>
    </xf>
    <xf numFmtId="0" fontId="59" fillId="0" borderId="0" xfId="0" applyFont="1" applyAlignment="1">
      <alignment/>
    </xf>
    <xf numFmtId="2" fontId="4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="80" zoomScaleNormal="80" zoomScalePageLayoutView="0" workbookViewId="0" topLeftCell="A7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42" t="s">
        <v>37</v>
      </c>
      <c r="B5" s="43"/>
      <c r="C5" s="43"/>
      <c r="D5" s="43"/>
      <c r="E5" s="43"/>
      <c r="F5" s="43"/>
      <c r="G5" s="43"/>
      <c r="H5" s="43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35267.06</v>
      </c>
      <c r="F11" s="8">
        <v>33365.99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37472</v>
      </c>
      <c r="F13" s="8">
        <v>39840.26</v>
      </c>
      <c r="G13" s="5">
        <f>F13-D13</f>
        <v>2368.260000000002</v>
      </c>
      <c r="H13" s="6">
        <f>IF((D13&gt;F13),(D13-F13)/D13,IF(D13&lt;F13,-(D13-F13)/D13,IF(D13=F13,0)))</f>
        <v>0.06320078992314267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10374.63</v>
      </c>
      <c r="F15" s="8">
        <v>19040.79</v>
      </c>
      <c r="G15" s="5">
        <f>F15-D15</f>
        <v>8666.160000000002</v>
      </c>
      <c r="H15" s="6">
        <f>IF((D15&gt;F15),(D15-F15)/D15,IF(D15&lt;F15,-(D15-F15)/D15,IF(D15=F15,0)))</f>
        <v>0.8353223199285181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17908.42</v>
      </c>
      <c r="F17" s="8">
        <v>20339.62</v>
      </c>
      <c r="G17" s="5">
        <f>F17-D17</f>
        <v>2431.2000000000007</v>
      </c>
      <c r="H17" s="6">
        <f>IF((D17&gt;F17),(D17-F17)/D17,IF(D17&lt;F17,-(D17-F17)/D17,IF(D17=F17,0)))</f>
        <v>0.13575736999690655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31839.28</v>
      </c>
      <c r="F21" s="8">
        <v>39622.94</v>
      </c>
      <c r="G21" s="5">
        <f>F21-D21</f>
        <v>7783.6600000000035</v>
      </c>
      <c r="H21" s="6">
        <f>IF((D21&gt;F21),(D21-F21)/D21,IF(D21&lt;F21,-(D21-F21)/D21,IF(D21=F21,0)))</f>
        <v>0.244467211570111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40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33365.990000000005</v>
      </c>
      <c r="F23" s="2">
        <f>F11+F13+F15-F17-F19-F21</f>
        <v>32284.48000000001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33365.99</v>
      </c>
      <c r="F26" s="8">
        <v>32284.48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179602.16</v>
      </c>
      <c r="F28" s="8">
        <v>188756.76</v>
      </c>
      <c r="G28" s="5">
        <f>F28-D28</f>
        <v>9154.600000000006</v>
      </c>
      <c r="H28" s="6">
        <f>IF((D28&gt;F28),(D28-F28)/D28,IF(D28&lt;F28,-(D28-F28)/D28,IF(D28=F28,0)))</f>
        <v>0.05097154733551092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3">
      <selection activeCell="E30" sqref="E30"/>
    </sheetView>
  </sheetViews>
  <sheetFormatPr defaultColWidth="9.140625" defaultRowHeight="15"/>
  <cols>
    <col min="1" max="1" width="60.28125" style="0" customWidth="1"/>
    <col min="4" max="4" width="11.8515625" style="51" customWidth="1"/>
    <col min="5" max="5" width="41.7109375" style="0" customWidth="1"/>
  </cols>
  <sheetData>
    <row r="1" spans="1:5" ht="14.25">
      <c r="A1" s="31" t="s">
        <v>41</v>
      </c>
      <c r="B1" s="31" t="s">
        <v>38</v>
      </c>
      <c r="C1" s="31" t="s">
        <v>39</v>
      </c>
      <c r="D1" s="52" t="s">
        <v>42</v>
      </c>
      <c r="E1" s="31" t="s">
        <v>43</v>
      </c>
    </row>
    <row r="2" spans="1:5" ht="14.25">
      <c r="A2" t="s">
        <v>44</v>
      </c>
      <c r="B2" s="51">
        <v>1449</v>
      </c>
      <c r="C2" s="51">
        <v>1455</v>
      </c>
      <c r="D2" s="51">
        <f>C2-B2</f>
        <v>6</v>
      </c>
      <c r="E2" t="s">
        <v>45</v>
      </c>
    </row>
    <row r="3" spans="1:5" ht="14.25">
      <c r="A3" t="s">
        <v>46</v>
      </c>
      <c r="B3" s="51">
        <v>0.71</v>
      </c>
      <c r="C3" s="51">
        <v>13.51</v>
      </c>
      <c r="D3" s="51">
        <f>C3-B3</f>
        <v>12.8</v>
      </c>
      <c r="E3" t="s">
        <v>56</v>
      </c>
    </row>
    <row r="4" spans="1:5" ht="14.25">
      <c r="A4" t="s">
        <v>47</v>
      </c>
      <c r="B4" s="51">
        <v>13.32</v>
      </c>
      <c r="C4" s="51">
        <v>13.32</v>
      </c>
      <c r="D4" s="51">
        <f>C4-B4</f>
        <v>0</v>
      </c>
      <c r="E4" t="s">
        <v>48</v>
      </c>
    </row>
    <row r="5" spans="1:5" ht="14.25">
      <c r="A5" t="s">
        <v>49</v>
      </c>
      <c r="B5" s="51">
        <v>2563.43</v>
      </c>
      <c r="C5" s="51">
        <v>9787.58</v>
      </c>
      <c r="D5" s="51">
        <f>C5-B5</f>
        <v>7224.15</v>
      </c>
      <c r="E5" t="s">
        <v>57</v>
      </c>
    </row>
    <row r="6" spans="1:5" ht="14.25">
      <c r="A6" t="s">
        <v>58</v>
      </c>
      <c r="B6" s="51">
        <v>0</v>
      </c>
      <c r="C6" s="51">
        <v>55.49</v>
      </c>
      <c r="D6" s="51">
        <f>C6-B6</f>
        <v>55.49</v>
      </c>
      <c r="E6" t="s">
        <v>59</v>
      </c>
    </row>
    <row r="7" spans="1:5" ht="14.25">
      <c r="A7" t="s">
        <v>50</v>
      </c>
      <c r="B7" s="51">
        <v>1000</v>
      </c>
      <c r="C7" s="51">
        <v>1000</v>
      </c>
      <c r="D7" s="51">
        <f>C7-B7</f>
        <v>0</v>
      </c>
      <c r="E7" t="s">
        <v>48</v>
      </c>
    </row>
    <row r="8" spans="1:5" ht="14.25">
      <c r="A8" t="s">
        <v>51</v>
      </c>
      <c r="B8" s="51">
        <v>138.15</v>
      </c>
      <c r="C8" s="51">
        <v>0</v>
      </c>
      <c r="D8" s="51">
        <f>C8-B8</f>
        <v>-138.15</v>
      </c>
      <c r="E8" t="s">
        <v>61</v>
      </c>
    </row>
    <row r="9" spans="1:5" ht="14.25">
      <c r="A9" t="s">
        <v>52</v>
      </c>
      <c r="B9" s="51">
        <v>200</v>
      </c>
      <c r="C9" s="51">
        <v>0</v>
      </c>
      <c r="D9" s="51">
        <f>C9-B9</f>
        <v>-200</v>
      </c>
      <c r="E9" t="s">
        <v>62</v>
      </c>
    </row>
    <row r="10" spans="1:5" ht="14.25">
      <c r="A10" t="s">
        <v>53</v>
      </c>
      <c r="B10" s="51">
        <v>903</v>
      </c>
      <c r="C10" s="51">
        <v>0</v>
      </c>
      <c r="D10" s="51">
        <f>C10-B10</f>
        <v>-903</v>
      </c>
      <c r="E10" t="s">
        <v>62</v>
      </c>
    </row>
    <row r="11" spans="1:5" ht="14.25">
      <c r="A11" t="s">
        <v>54</v>
      </c>
      <c r="B11" s="51">
        <v>500</v>
      </c>
      <c r="C11" s="51">
        <v>0</v>
      </c>
      <c r="D11" s="51">
        <f>C11-B11</f>
        <v>-500</v>
      </c>
      <c r="E11" t="s">
        <v>63</v>
      </c>
    </row>
    <row r="12" spans="1:5" ht="14.25">
      <c r="A12" t="s">
        <v>81</v>
      </c>
      <c r="B12" s="51">
        <v>3607.02</v>
      </c>
      <c r="C12" s="51">
        <v>5151.21</v>
      </c>
      <c r="D12" s="51">
        <f>C12-B12</f>
        <v>1544.19</v>
      </c>
      <c r="E12" t="s">
        <v>64</v>
      </c>
    </row>
    <row r="13" spans="1:5" ht="14.25">
      <c r="A13" t="s">
        <v>70</v>
      </c>
      <c r="B13" s="51">
        <v>0</v>
      </c>
      <c r="C13" s="51">
        <v>175</v>
      </c>
      <c r="D13" s="51">
        <f>C13-B13</f>
        <v>175</v>
      </c>
      <c r="E13" t="s">
        <v>60</v>
      </c>
    </row>
    <row r="14" spans="1:5" ht="14.25">
      <c r="A14" t="s">
        <v>65</v>
      </c>
      <c r="B14" s="51">
        <v>0</v>
      </c>
      <c r="C14" s="51">
        <v>389.68</v>
      </c>
      <c r="D14" s="51">
        <f>C14-B14</f>
        <v>389.68</v>
      </c>
      <c r="E14" t="s">
        <v>66</v>
      </c>
    </row>
    <row r="15" spans="1:5" ht="14.25">
      <c r="A15" s="53" t="s">
        <v>67</v>
      </c>
      <c r="B15" s="51">
        <v>0</v>
      </c>
      <c r="C15" s="51">
        <v>300</v>
      </c>
      <c r="D15" s="51">
        <f>C15-B15</f>
        <v>300</v>
      </c>
      <c r="E15" t="s">
        <v>66</v>
      </c>
    </row>
    <row r="16" spans="1:5" ht="14.25">
      <c r="A16" t="s">
        <v>69</v>
      </c>
      <c r="B16" s="51">
        <v>0</v>
      </c>
      <c r="C16" s="51">
        <v>400</v>
      </c>
      <c r="D16" s="51">
        <f>C16-B16</f>
        <v>400</v>
      </c>
      <c r="E16" t="s">
        <v>68</v>
      </c>
    </row>
    <row r="17" spans="1:5" ht="14.25">
      <c r="A17" t="s">
        <v>72</v>
      </c>
      <c r="B17" s="51">
        <v>0</v>
      </c>
      <c r="C17" s="51">
        <v>300</v>
      </c>
      <c r="D17" s="51">
        <f>C17-B17</f>
        <v>300</v>
      </c>
      <c r="E17" t="s">
        <v>68</v>
      </c>
    </row>
    <row r="18" spans="2:3" ht="14.25">
      <c r="B18" s="51"/>
      <c r="C18" s="51"/>
    </row>
    <row r="19" spans="2:4" ht="14.25">
      <c r="B19" s="52">
        <f>SUM(B2:B18)</f>
        <v>10374.63</v>
      </c>
      <c r="C19" s="52">
        <f>SUM(C2:C18)</f>
        <v>19040.79</v>
      </c>
      <c r="D19" s="52">
        <f>SUM(D2:D18)</f>
        <v>8666.16</v>
      </c>
    </row>
    <row r="22" spans="1:5" ht="14.25">
      <c r="A22" s="31" t="s">
        <v>71</v>
      </c>
      <c r="B22" s="31" t="s">
        <v>38</v>
      </c>
      <c r="C22" s="31" t="s">
        <v>39</v>
      </c>
      <c r="D22" s="52" t="s">
        <v>42</v>
      </c>
      <c r="E22" s="31" t="s">
        <v>43</v>
      </c>
    </row>
    <row r="23" spans="1:4" ht="14.25">
      <c r="A23" t="s">
        <v>73</v>
      </c>
      <c r="B23">
        <v>4075.75</v>
      </c>
      <c r="C23" s="54">
        <v>4615.52</v>
      </c>
      <c r="D23" s="51">
        <f aca="true" t="shared" si="0" ref="D23:D33">C23-B23</f>
        <v>539.7700000000004</v>
      </c>
    </row>
    <row r="24" spans="1:5" ht="14.25">
      <c r="A24" t="s">
        <v>74</v>
      </c>
      <c r="B24">
        <v>641.64</v>
      </c>
      <c r="C24" s="54">
        <v>707.1</v>
      </c>
      <c r="D24" s="51">
        <f t="shared" si="0"/>
        <v>65.46000000000004</v>
      </c>
      <c r="E24" t="s">
        <v>82</v>
      </c>
    </row>
    <row r="25" spans="1:5" ht="14.25">
      <c r="A25" t="s">
        <v>75</v>
      </c>
      <c r="B25">
        <v>329.17</v>
      </c>
      <c r="C25" s="54">
        <v>21.61</v>
      </c>
      <c r="D25" s="51">
        <f t="shared" si="0"/>
        <v>-307.56</v>
      </c>
      <c r="E25" t="s">
        <v>83</v>
      </c>
    </row>
    <row r="26" spans="1:5" ht="14.25">
      <c r="A26" t="s">
        <v>76</v>
      </c>
      <c r="B26" s="54">
        <v>400</v>
      </c>
      <c r="C26" s="54">
        <v>500</v>
      </c>
      <c r="D26" s="51">
        <f t="shared" si="0"/>
        <v>100</v>
      </c>
      <c r="E26" t="s">
        <v>84</v>
      </c>
    </row>
    <row r="27" spans="1:5" ht="14.25">
      <c r="A27" t="s">
        <v>77</v>
      </c>
      <c r="B27">
        <v>1850.49</v>
      </c>
      <c r="C27" s="54">
        <v>2242.39</v>
      </c>
      <c r="D27" s="51">
        <f t="shared" si="0"/>
        <v>391.89999999999986</v>
      </c>
      <c r="E27" t="s">
        <v>85</v>
      </c>
    </row>
    <row r="28" spans="1:5" ht="14.25">
      <c r="A28" t="s">
        <v>78</v>
      </c>
      <c r="B28">
        <v>7076.96</v>
      </c>
      <c r="C28" s="54">
        <v>7533.7</v>
      </c>
      <c r="D28" s="51">
        <f t="shared" si="0"/>
        <v>456.7399999999998</v>
      </c>
      <c r="E28" t="s">
        <v>85</v>
      </c>
    </row>
    <row r="29" spans="1:5" ht="14.25">
      <c r="A29" t="s">
        <v>79</v>
      </c>
      <c r="B29">
        <v>13310.55</v>
      </c>
      <c r="C29" s="54">
        <v>18426.17</v>
      </c>
      <c r="D29" s="51">
        <f t="shared" si="0"/>
        <v>5115.619999999999</v>
      </c>
      <c r="E29" s="55" t="s">
        <v>89</v>
      </c>
    </row>
    <row r="30" spans="1:5" ht="14.25">
      <c r="A30" t="s">
        <v>80</v>
      </c>
      <c r="B30">
        <v>251.26</v>
      </c>
      <c r="C30" s="54">
        <v>383.25</v>
      </c>
      <c r="D30" s="51">
        <f t="shared" si="0"/>
        <v>131.99</v>
      </c>
      <c r="E30" t="s">
        <v>86</v>
      </c>
    </row>
    <row r="31" spans="1:4" ht="14.25">
      <c r="A31" t="s">
        <v>55</v>
      </c>
      <c r="B31">
        <v>3765.31</v>
      </c>
      <c r="C31" s="54">
        <v>5193.1</v>
      </c>
      <c r="D31" s="51">
        <f t="shared" si="0"/>
        <v>1427.7900000000004</v>
      </c>
    </row>
    <row r="32" spans="1:5" ht="14.25">
      <c r="A32" t="s">
        <v>87</v>
      </c>
      <c r="B32">
        <v>138.15</v>
      </c>
      <c r="C32" s="54">
        <v>0</v>
      </c>
      <c r="D32" s="51">
        <f t="shared" si="0"/>
        <v>-138.15</v>
      </c>
      <c r="E32" t="s">
        <v>88</v>
      </c>
    </row>
    <row r="33" spans="2:4" s="31" customFormat="1" ht="14.25">
      <c r="B33" s="31">
        <f>SUM(B23:B32)</f>
        <v>31839.28</v>
      </c>
      <c r="C33" s="56">
        <f>SUM(C23:C32)</f>
        <v>39622.84</v>
      </c>
      <c r="D33" s="52">
        <f t="shared" si="0"/>
        <v>7783.559999999998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Elly Maynard</cp:lastModifiedBy>
  <cp:lastPrinted>2023-04-27T21:05:54Z</cp:lastPrinted>
  <dcterms:created xsi:type="dcterms:W3CDTF">2012-07-11T10:01:28Z</dcterms:created>
  <dcterms:modified xsi:type="dcterms:W3CDTF">2023-04-27T21:05:56Z</dcterms:modified>
  <cp:category/>
  <cp:version/>
  <cp:contentType/>
  <cp:contentStatus/>
</cp:coreProperties>
</file>